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425" activeTab="1"/>
  </bookViews>
  <sheets>
    <sheet name="Figure 4 A; B and C" sheetId="6" r:id="rId1"/>
    <sheet name="3 days" sheetId="9" r:id="rId2"/>
    <sheet name="6 days" sheetId="8" r:id="rId3"/>
    <sheet name="Figure 4 E s" sheetId="7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6" i="9" l="1"/>
  <c r="E36" i="9"/>
  <c r="D36" i="9"/>
  <c r="C36" i="9"/>
  <c r="F30" i="9"/>
  <c r="E30" i="9"/>
  <c r="D30" i="9"/>
  <c r="C30" i="9"/>
  <c r="F17" i="9"/>
  <c r="E17" i="9"/>
  <c r="D17" i="9"/>
  <c r="C17" i="9"/>
  <c r="F11" i="9"/>
  <c r="E11" i="9"/>
  <c r="D11" i="9"/>
  <c r="C11" i="9"/>
  <c r="F55" i="8"/>
  <c r="E55" i="8"/>
  <c r="E56" i="8" s="1"/>
  <c r="D55" i="8"/>
  <c r="D56" i="8" s="1"/>
  <c r="C55" i="8"/>
  <c r="C56" i="8" s="1"/>
  <c r="E50" i="8"/>
  <c r="D50" i="8"/>
  <c r="F49" i="8"/>
  <c r="C49" i="8"/>
  <c r="F48" i="8"/>
  <c r="C48" i="8"/>
  <c r="F47" i="8"/>
  <c r="F50" i="8" s="1"/>
  <c r="C47" i="8"/>
  <c r="F46" i="8"/>
  <c r="C46" i="8"/>
  <c r="C50" i="8" s="1"/>
  <c r="F42" i="8"/>
  <c r="F56" i="8" s="1"/>
  <c r="E42" i="8"/>
  <c r="D42" i="8"/>
  <c r="C42" i="8"/>
  <c r="F27" i="8"/>
  <c r="F28" i="8" s="1"/>
  <c r="E27" i="8"/>
  <c r="E28" i="8" s="1"/>
  <c r="D27" i="8"/>
  <c r="D28" i="8" s="1"/>
  <c r="C27" i="8"/>
  <c r="C28" i="8" s="1"/>
  <c r="E22" i="8"/>
  <c r="D22" i="8"/>
  <c r="C22" i="8"/>
  <c r="F21" i="8"/>
  <c r="F20" i="8"/>
  <c r="F22" i="8" s="1"/>
  <c r="F19" i="8"/>
  <c r="F18" i="8"/>
  <c r="F14" i="8"/>
  <c r="E14" i="8"/>
  <c r="D14" i="8"/>
  <c r="C14" i="8"/>
  <c r="F9" i="7" l="1"/>
  <c r="G9" i="7"/>
  <c r="F10" i="7"/>
  <c r="G10" i="7"/>
  <c r="F11" i="7"/>
  <c r="G11" i="7"/>
  <c r="F12" i="7"/>
  <c r="G12" i="7"/>
  <c r="F18" i="7"/>
  <c r="G18" i="7"/>
  <c r="F19" i="7"/>
  <c r="G19" i="7"/>
  <c r="F20" i="7"/>
  <c r="G20" i="7"/>
  <c r="F21" i="7"/>
  <c r="G21" i="7"/>
</calcChain>
</file>

<file path=xl/sharedStrings.xml><?xml version="1.0" encoding="utf-8"?>
<sst xmlns="http://schemas.openxmlformats.org/spreadsheetml/2006/main" count="154" uniqueCount="42">
  <si>
    <t>NT</t>
  </si>
  <si>
    <t>PEO4</t>
  </si>
  <si>
    <t>PEO1</t>
  </si>
  <si>
    <t>3 dias</t>
  </si>
  <si>
    <t>6 dias</t>
  </si>
  <si>
    <t>PEO4-NT</t>
  </si>
  <si>
    <t>AVG</t>
  </si>
  <si>
    <t>SEM</t>
  </si>
  <si>
    <t>PEO1-NT</t>
  </si>
  <si>
    <t>Exp 2</t>
  </si>
  <si>
    <t>Exp 3</t>
  </si>
  <si>
    <t>Aberrant metaphases</t>
  </si>
  <si>
    <t xml:space="preserve">Fasudil </t>
  </si>
  <si>
    <t>(128 uM)</t>
  </si>
  <si>
    <t>(96 uM)</t>
  </si>
  <si>
    <t xml:space="preserve">PEO4-Fasudil </t>
  </si>
  <si>
    <t xml:space="preserve">PEO1-Fasudil </t>
  </si>
  <si>
    <t>Exp 4</t>
  </si>
  <si>
    <t>Exp 4*</t>
  </si>
  <si>
    <t>Data  available in Dryad o request to the authors</t>
  </si>
  <si>
    <r>
      <t>A-B</t>
    </r>
    <r>
      <rPr>
        <sz val="11"/>
        <color rgb="FF000000"/>
        <rFont val="Arial"/>
        <family val="2"/>
      </rPr>
      <t xml:space="preserve"> Cell cycle analysis of PEO4 and PEO1 cells following 3 or 6 days of Fasudil treatment (96 and 128 μM). Cells were stained with propidium iodide, and DNA content was analyzed via FACS (10,000 events per sample). </t>
    </r>
    <r>
      <rPr>
        <b/>
        <sz val="11"/>
        <color rgb="FF000000"/>
        <rFont val="Arial"/>
        <family val="2"/>
      </rPr>
      <t/>
    </r>
  </si>
  <si>
    <r>
      <rPr>
        <b/>
        <sz val="11"/>
        <color theme="1"/>
        <rFont val="Arial"/>
        <family val="2"/>
      </rPr>
      <t>C)</t>
    </r>
    <r>
      <rPr>
        <sz val="11"/>
        <color theme="1"/>
        <rFont val="Arial"/>
        <family val="2"/>
      </rPr>
      <t xml:space="preserve"> Cell cycle analysis of PEO4 and PEO1 cells following a time course with Fasudil treatment (1-5 days, 64 μM). Cells were stained with propidium iodide, and DNA content was analyzed via FACS (10,000 events per sample)</t>
    </r>
    <r>
      <rPr>
        <sz val="11"/>
        <color theme="1"/>
        <rFont val="Calibri"/>
        <family val="2"/>
        <scheme val="minor"/>
      </rPr>
      <t>.</t>
    </r>
  </si>
  <si>
    <t>Percent of aberrant metaphases in PEO4 and PEO1 cells 3 or 6 days after Fasudil treatment (128 μM)</t>
  </si>
  <si>
    <t>Percent of aberrant metaphases</t>
  </si>
  <si>
    <t>Exp1</t>
  </si>
  <si>
    <t>columna 2</t>
  </si>
  <si>
    <t>Experiment to 6 days</t>
  </si>
  <si>
    <t>Fases de mitosis</t>
  </si>
  <si>
    <t>128 uM Fasudil</t>
  </si>
  <si>
    <t>Prophase</t>
  </si>
  <si>
    <t>Pro+Meta</t>
  </si>
  <si>
    <t>Anaphase</t>
  </si>
  <si>
    <t>Telophase</t>
  </si>
  <si>
    <t>TOTAL</t>
  </si>
  <si>
    <t>Abnormal</t>
  </si>
  <si>
    <t>% TOTAL</t>
  </si>
  <si>
    <t>Abnormal: any mitotic cell whose DNA stain does not look normal</t>
  </si>
  <si>
    <t>Exp2</t>
  </si>
  <si>
    <t>columna 1</t>
  </si>
  <si>
    <t>Exp3</t>
  </si>
  <si>
    <t>columna 3</t>
  </si>
  <si>
    <t>Experiment to 3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</si>
</sst>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1" fontId="2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8" fillId="0" borderId="0" xfId="0" applyFont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3" fillId="0" borderId="0" xfId="0" applyFont="1"/>
    <xf numFmtId="0" fontId="3" fillId="3" borderId="1" xfId="0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B6" sqref="B6"/>
    </sheetView>
  </sheetViews>
  <sheetFormatPr baseColWidth="10" defaultRowHeight="15" x14ac:dyDescent="0.25"/>
  <sheetData>
    <row r="1" spans="1:7" x14ac:dyDescent="0.25">
      <c r="A1" s="11" t="s">
        <v>20</v>
      </c>
    </row>
    <row r="2" spans="1:7" x14ac:dyDescent="0.25">
      <c r="A2" t="s">
        <v>21</v>
      </c>
    </row>
    <row r="3" spans="1:7" x14ac:dyDescent="0.25">
      <c r="B3" s="12"/>
      <c r="C3" s="12"/>
      <c r="D3" s="12"/>
      <c r="E3" s="12"/>
    </row>
    <row r="4" spans="1:7" x14ac:dyDescent="0.25">
      <c r="C4" s="13" t="s">
        <v>19</v>
      </c>
      <c r="D4" s="13"/>
      <c r="E4" s="13"/>
      <c r="F4" s="13"/>
      <c r="G4" s="13"/>
    </row>
  </sheetData>
  <mergeCells count="2">
    <mergeCell ref="B3:E3"/>
    <mergeCell ref="C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8"/>
  <sheetViews>
    <sheetView tabSelected="1" workbookViewId="0">
      <selection activeCell="H19" sqref="H19"/>
    </sheetView>
  </sheetViews>
  <sheetFormatPr baseColWidth="10" defaultRowHeight="15" x14ac:dyDescent="0.25"/>
  <sheetData>
    <row r="2" spans="1:6" x14ac:dyDescent="0.25">
      <c r="A2" t="s">
        <v>24</v>
      </c>
      <c r="B2" t="s">
        <v>38</v>
      </c>
    </row>
    <row r="3" spans="1:6" x14ac:dyDescent="0.25">
      <c r="A3" s="17" t="s">
        <v>41</v>
      </c>
    </row>
    <row r="4" spans="1:6" x14ac:dyDescent="0.25">
      <c r="A4" s="17" t="s">
        <v>27</v>
      </c>
    </row>
    <row r="5" spans="1:6" x14ac:dyDescent="0.25">
      <c r="C5" s="18" t="s">
        <v>1</v>
      </c>
      <c r="D5" s="18"/>
      <c r="E5" s="19" t="s">
        <v>2</v>
      </c>
      <c r="F5" s="19"/>
    </row>
    <row r="6" spans="1:6" x14ac:dyDescent="0.25">
      <c r="C6" s="20" t="s">
        <v>0</v>
      </c>
      <c r="D6" s="20" t="s">
        <v>28</v>
      </c>
      <c r="E6" s="21" t="s">
        <v>0</v>
      </c>
      <c r="F6" s="21" t="s">
        <v>28</v>
      </c>
    </row>
    <row r="7" spans="1:6" x14ac:dyDescent="0.25">
      <c r="B7" s="22" t="s">
        <v>29</v>
      </c>
      <c r="C7" s="20">
        <v>9</v>
      </c>
      <c r="D7" s="20">
        <v>8</v>
      </c>
      <c r="E7" s="21">
        <v>10</v>
      </c>
      <c r="F7" s="21">
        <v>9</v>
      </c>
    </row>
    <row r="8" spans="1:6" x14ac:dyDescent="0.25">
      <c r="B8" s="22" t="s">
        <v>30</v>
      </c>
      <c r="C8" s="20">
        <v>76</v>
      </c>
      <c r="D8" s="20">
        <v>80</v>
      </c>
      <c r="E8" s="21">
        <v>77</v>
      </c>
      <c r="F8" s="21">
        <v>82</v>
      </c>
    </row>
    <row r="9" spans="1:6" x14ac:dyDescent="0.25">
      <c r="B9" s="22" t="s">
        <v>31</v>
      </c>
      <c r="C9" s="20">
        <v>8</v>
      </c>
      <c r="D9" s="20">
        <v>4</v>
      </c>
      <c r="E9" s="21">
        <v>3</v>
      </c>
      <c r="F9" s="21">
        <v>3</v>
      </c>
    </row>
    <row r="10" spans="1:6" x14ac:dyDescent="0.25">
      <c r="B10" s="22" t="s">
        <v>32</v>
      </c>
      <c r="C10" s="20">
        <v>7</v>
      </c>
      <c r="D10" s="20">
        <v>8</v>
      </c>
      <c r="E10" s="21">
        <v>10</v>
      </c>
      <c r="F10" s="21">
        <v>6</v>
      </c>
    </row>
    <row r="11" spans="1:6" x14ac:dyDescent="0.25">
      <c r="B11" s="23" t="s">
        <v>33</v>
      </c>
      <c r="C11" s="24">
        <f>SUM(C7:C10)</f>
        <v>100</v>
      </c>
      <c r="D11" s="24">
        <f t="shared" ref="D11:F11" si="0">SUM(D7:D10)</f>
        <v>100</v>
      </c>
      <c r="E11" s="24">
        <f t="shared" si="0"/>
        <v>100</v>
      </c>
      <c r="F11" s="24">
        <f t="shared" si="0"/>
        <v>100</v>
      </c>
    </row>
    <row r="14" spans="1:6" x14ac:dyDescent="0.25">
      <c r="C14" s="30" t="s">
        <v>1</v>
      </c>
      <c r="D14" s="31"/>
      <c r="E14" s="32" t="s">
        <v>2</v>
      </c>
      <c r="F14" s="33"/>
    </row>
    <row r="15" spans="1:6" x14ac:dyDescent="0.25">
      <c r="C15" s="20" t="s">
        <v>0</v>
      </c>
      <c r="D15" s="20" t="s">
        <v>28</v>
      </c>
      <c r="E15" s="21" t="s">
        <v>0</v>
      </c>
      <c r="F15" s="21" t="s">
        <v>28</v>
      </c>
    </row>
    <row r="16" spans="1:6" x14ac:dyDescent="0.25">
      <c r="B16" s="22" t="s">
        <v>34</v>
      </c>
      <c r="C16" s="20">
        <v>11</v>
      </c>
      <c r="D16" s="20">
        <v>9</v>
      </c>
      <c r="E16" s="21">
        <v>18</v>
      </c>
      <c r="F16" s="21">
        <v>37</v>
      </c>
    </row>
    <row r="17" spans="1:6" x14ac:dyDescent="0.25">
      <c r="B17" s="23" t="s">
        <v>33</v>
      </c>
      <c r="C17" s="38">
        <f>C16*100/(C16+100)</f>
        <v>9.9099099099099099</v>
      </c>
      <c r="D17" s="38">
        <f t="shared" ref="D17:F17" si="1">D16*100/(D16+100)</f>
        <v>8.2568807339449535</v>
      </c>
      <c r="E17" s="38">
        <f t="shared" si="1"/>
        <v>15.254237288135593</v>
      </c>
      <c r="F17" s="38">
        <f t="shared" si="1"/>
        <v>27.007299270072991</v>
      </c>
    </row>
    <row r="21" spans="1:6" x14ac:dyDescent="0.25">
      <c r="A21" t="s">
        <v>37</v>
      </c>
      <c r="B21" t="s">
        <v>25</v>
      </c>
    </row>
    <row r="22" spans="1:6" x14ac:dyDescent="0.25">
      <c r="A22" s="17" t="s">
        <v>41</v>
      </c>
    </row>
    <row r="24" spans="1:6" x14ac:dyDescent="0.25">
      <c r="C24" s="18" t="s">
        <v>1</v>
      </c>
      <c r="D24" s="18"/>
      <c r="E24" s="19" t="s">
        <v>2</v>
      </c>
      <c r="F24" s="19"/>
    </row>
    <row r="25" spans="1:6" x14ac:dyDescent="0.25">
      <c r="C25" s="20" t="s">
        <v>0</v>
      </c>
      <c r="D25" s="20" t="s">
        <v>28</v>
      </c>
      <c r="E25" s="21" t="s">
        <v>0</v>
      </c>
      <c r="F25" s="21" t="s">
        <v>28</v>
      </c>
    </row>
    <row r="26" spans="1:6" x14ac:dyDescent="0.25">
      <c r="B26" s="22" t="s">
        <v>29</v>
      </c>
      <c r="C26" s="20">
        <v>5</v>
      </c>
      <c r="D26" s="20">
        <v>5</v>
      </c>
      <c r="E26" s="21">
        <v>5</v>
      </c>
      <c r="F26" s="21">
        <v>8</v>
      </c>
    </row>
    <row r="27" spans="1:6" x14ac:dyDescent="0.25">
      <c r="B27" s="22" t="s">
        <v>30</v>
      </c>
      <c r="C27" s="20">
        <v>82</v>
      </c>
      <c r="D27" s="20">
        <v>81</v>
      </c>
      <c r="E27" s="21">
        <v>81</v>
      </c>
      <c r="F27" s="21">
        <v>83</v>
      </c>
    </row>
    <row r="28" spans="1:6" x14ac:dyDescent="0.25">
      <c r="B28" s="22" t="s">
        <v>31</v>
      </c>
      <c r="C28" s="20">
        <v>7</v>
      </c>
      <c r="D28" s="20">
        <v>7</v>
      </c>
      <c r="E28" s="21">
        <v>7</v>
      </c>
      <c r="F28" s="21">
        <v>4</v>
      </c>
    </row>
    <row r="29" spans="1:6" x14ac:dyDescent="0.25">
      <c r="B29" s="22" t="s">
        <v>32</v>
      </c>
      <c r="C29" s="20">
        <v>6</v>
      </c>
      <c r="D29" s="20">
        <v>7</v>
      </c>
      <c r="E29" s="21">
        <v>7</v>
      </c>
      <c r="F29" s="21">
        <v>5</v>
      </c>
    </row>
    <row r="30" spans="1:6" x14ac:dyDescent="0.25">
      <c r="B30" s="23" t="s">
        <v>33</v>
      </c>
      <c r="C30" s="24">
        <f>SUM(C26:C29)</f>
        <v>100</v>
      </c>
      <c r="D30" s="24">
        <f t="shared" ref="D30:F30" si="2">SUM(D26:D29)</f>
        <v>100</v>
      </c>
      <c r="E30" s="24">
        <f t="shared" si="2"/>
        <v>100</v>
      </c>
      <c r="F30" s="24">
        <f t="shared" si="2"/>
        <v>100</v>
      </c>
    </row>
    <row r="33" spans="1:6" x14ac:dyDescent="0.25">
      <c r="C33" s="30" t="s">
        <v>1</v>
      </c>
      <c r="D33" s="31"/>
      <c r="E33" s="32" t="s">
        <v>2</v>
      </c>
      <c r="F33" s="33"/>
    </row>
    <row r="34" spans="1:6" x14ac:dyDescent="0.25">
      <c r="C34" s="20" t="s">
        <v>0</v>
      </c>
      <c r="D34" s="20" t="s">
        <v>28</v>
      </c>
      <c r="E34" s="21" t="s">
        <v>0</v>
      </c>
      <c r="F34" s="21" t="s">
        <v>28</v>
      </c>
    </row>
    <row r="35" spans="1:6" x14ac:dyDescent="0.25">
      <c r="B35" s="22" t="s">
        <v>34</v>
      </c>
      <c r="C35" s="20">
        <v>9</v>
      </c>
      <c r="D35" s="20">
        <v>9</v>
      </c>
      <c r="E35" s="21">
        <v>11</v>
      </c>
      <c r="F35" s="21">
        <v>30</v>
      </c>
    </row>
    <row r="36" spans="1:6" x14ac:dyDescent="0.25">
      <c r="B36" s="23" t="s">
        <v>33</v>
      </c>
      <c r="C36" s="38">
        <f>C35*100/(C35+100)</f>
        <v>8.2568807339449535</v>
      </c>
      <c r="D36" s="38">
        <f t="shared" ref="D36:F36" si="3">D35*100/(D35+100)</f>
        <v>8.2568807339449535</v>
      </c>
      <c r="E36" s="38">
        <f t="shared" si="3"/>
        <v>9.9099099099099099</v>
      </c>
      <c r="F36" s="38">
        <f t="shared" si="3"/>
        <v>23.076923076923077</v>
      </c>
    </row>
    <row r="38" spans="1:6" x14ac:dyDescent="0.25">
      <c r="A38" t="s">
        <v>39</v>
      </c>
    </row>
  </sheetData>
  <mergeCells count="8">
    <mergeCell ref="C33:D33"/>
    <mergeCell ref="E33:F33"/>
    <mergeCell ref="C5:D5"/>
    <mergeCell ref="E5:F5"/>
    <mergeCell ref="C14:D14"/>
    <mergeCell ref="E14:F14"/>
    <mergeCell ref="C24:D24"/>
    <mergeCell ref="E24:F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A32" sqref="A32:B34"/>
    </sheetView>
  </sheetViews>
  <sheetFormatPr baseColWidth="10" defaultRowHeight="15" x14ac:dyDescent="0.25"/>
  <sheetData>
    <row r="1" spans="1:6" x14ac:dyDescent="0.25">
      <c r="A1" t="s">
        <v>11</v>
      </c>
    </row>
    <row r="3" spans="1:6" x14ac:dyDescent="0.25">
      <c r="A3" t="s">
        <v>24</v>
      </c>
      <c r="B3" t="s">
        <v>25</v>
      </c>
    </row>
    <row r="5" spans="1:6" x14ac:dyDescent="0.25">
      <c r="A5" s="17" t="s">
        <v>26</v>
      </c>
    </row>
    <row r="6" spans="1:6" x14ac:dyDescent="0.25">
      <c r="A6" s="17" t="s">
        <v>27</v>
      </c>
    </row>
    <row r="8" spans="1:6" x14ac:dyDescent="0.25">
      <c r="C8" s="18" t="s">
        <v>1</v>
      </c>
      <c r="D8" s="18"/>
      <c r="E8" s="19" t="s">
        <v>2</v>
      </c>
      <c r="F8" s="19"/>
    </row>
    <row r="9" spans="1:6" x14ac:dyDescent="0.25">
      <c r="C9" s="20" t="s">
        <v>0</v>
      </c>
      <c r="D9" s="20" t="s">
        <v>28</v>
      </c>
      <c r="E9" s="21" t="s">
        <v>0</v>
      </c>
      <c r="F9" s="21" t="s">
        <v>28</v>
      </c>
    </row>
    <row r="10" spans="1:6" x14ac:dyDescent="0.25">
      <c r="B10" s="22" t="s">
        <v>29</v>
      </c>
      <c r="C10" s="20">
        <v>3</v>
      </c>
      <c r="D10" s="20">
        <v>5</v>
      </c>
      <c r="E10" s="21">
        <v>5</v>
      </c>
      <c r="F10" s="21">
        <v>2</v>
      </c>
    </row>
    <row r="11" spans="1:6" x14ac:dyDescent="0.25">
      <c r="B11" s="22" t="s">
        <v>30</v>
      </c>
      <c r="C11" s="20">
        <v>85</v>
      </c>
      <c r="D11" s="20">
        <v>88</v>
      </c>
      <c r="E11" s="21">
        <v>83</v>
      </c>
      <c r="F11" s="21">
        <v>34</v>
      </c>
    </row>
    <row r="12" spans="1:6" x14ac:dyDescent="0.25">
      <c r="B12" s="22" t="s">
        <v>31</v>
      </c>
      <c r="C12" s="20">
        <v>6</v>
      </c>
      <c r="D12" s="20">
        <v>3</v>
      </c>
      <c r="E12" s="21">
        <v>5</v>
      </c>
      <c r="F12" s="21">
        <v>1</v>
      </c>
    </row>
    <row r="13" spans="1:6" x14ac:dyDescent="0.25">
      <c r="B13" s="22" t="s">
        <v>32</v>
      </c>
      <c r="C13" s="20">
        <v>6</v>
      </c>
      <c r="D13" s="20">
        <v>4</v>
      </c>
      <c r="E13" s="21">
        <v>7</v>
      </c>
      <c r="F13" s="21">
        <v>0</v>
      </c>
    </row>
    <row r="14" spans="1:6" x14ac:dyDescent="0.25">
      <c r="B14" s="23" t="s">
        <v>33</v>
      </c>
      <c r="C14" s="24">
        <f>SUM(C10:C13)</f>
        <v>100</v>
      </c>
      <c r="D14" s="24">
        <f t="shared" ref="D14:F14" si="0">SUM(D10:D13)</f>
        <v>100</v>
      </c>
      <c r="E14" s="24">
        <f t="shared" si="0"/>
        <v>100</v>
      </c>
      <c r="F14" s="24">
        <f t="shared" si="0"/>
        <v>37</v>
      </c>
    </row>
    <row r="16" spans="1:6" x14ac:dyDescent="0.25">
      <c r="A16" s="25"/>
      <c r="C16" s="18" t="s">
        <v>1</v>
      </c>
      <c r="D16" s="18"/>
      <c r="E16" s="19" t="s">
        <v>2</v>
      </c>
      <c r="F16" s="19"/>
    </row>
    <row r="17" spans="1:6" x14ac:dyDescent="0.25">
      <c r="C17" s="20" t="s">
        <v>0</v>
      </c>
      <c r="D17" s="20" t="s">
        <v>28</v>
      </c>
      <c r="E17" s="21" t="s">
        <v>0</v>
      </c>
      <c r="F17" s="26" t="s">
        <v>28</v>
      </c>
    </row>
    <row r="18" spans="1:6" x14ac:dyDescent="0.25">
      <c r="B18" s="22" t="s">
        <v>29</v>
      </c>
      <c r="C18" s="27">
        <v>3</v>
      </c>
      <c r="D18" s="20">
        <v>5</v>
      </c>
      <c r="E18" s="21">
        <v>5</v>
      </c>
      <c r="F18" s="28">
        <f>F10*100/37</f>
        <v>5.4054054054054053</v>
      </c>
    </row>
    <row r="19" spans="1:6" x14ac:dyDescent="0.25">
      <c r="B19" s="22" t="s">
        <v>30</v>
      </c>
      <c r="C19" s="27">
        <v>85</v>
      </c>
      <c r="D19" s="20">
        <v>88</v>
      </c>
      <c r="E19" s="21">
        <v>83</v>
      </c>
      <c r="F19" s="28">
        <f t="shared" ref="F19:F21" si="1">F11*100/37</f>
        <v>91.891891891891888</v>
      </c>
    </row>
    <row r="20" spans="1:6" x14ac:dyDescent="0.25">
      <c r="B20" s="22" t="s">
        <v>31</v>
      </c>
      <c r="C20" s="27">
        <v>6</v>
      </c>
      <c r="D20" s="20">
        <v>3</v>
      </c>
      <c r="E20" s="21">
        <v>5</v>
      </c>
      <c r="F20" s="28">
        <f t="shared" si="1"/>
        <v>2.7027027027027026</v>
      </c>
    </row>
    <row r="21" spans="1:6" x14ac:dyDescent="0.25">
      <c r="B21" s="22" t="s">
        <v>32</v>
      </c>
      <c r="C21" s="27">
        <v>6</v>
      </c>
      <c r="D21" s="20">
        <v>4</v>
      </c>
      <c r="E21" s="21">
        <v>7</v>
      </c>
      <c r="F21" s="28">
        <f t="shared" si="1"/>
        <v>0</v>
      </c>
    </row>
    <row r="22" spans="1:6" x14ac:dyDescent="0.25">
      <c r="B22" s="23" t="s">
        <v>33</v>
      </c>
      <c r="C22" s="24">
        <f>SUM(C18:C21)</f>
        <v>100</v>
      </c>
      <c r="D22" s="24">
        <f t="shared" ref="D22:F22" si="2">SUM(D18:D21)</f>
        <v>100</v>
      </c>
      <c r="E22" s="24">
        <f t="shared" si="2"/>
        <v>100</v>
      </c>
      <c r="F22" s="29">
        <f t="shared" si="2"/>
        <v>100</v>
      </c>
    </row>
    <row r="24" spans="1:6" x14ac:dyDescent="0.25">
      <c r="C24" s="30" t="s">
        <v>1</v>
      </c>
      <c r="D24" s="31"/>
      <c r="E24" s="32" t="s">
        <v>2</v>
      </c>
      <c r="F24" s="33"/>
    </row>
    <row r="25" spans="1:6" x14ac:dyDescent="0.25">
      <c r="C25" s="20" t="s">
        <v>0</v>
      </c>
      <c r="D25" s="20" t="s">
        <v>28</v>
      </c>
      <c r="E25" s="21" t="s">
        <v>0</v>
      </c>
      <c r="F25" s="21" t="s">
        <v>28</v>
      </c>
    </row>
    <row r="26" spans="1:6" x14ac:dyDescent="0.25">
      <c r="B26" s="22" t="s">
        <v>34</v>
      </c>
      <c r="C26" s="20">
        <v>10</v>
      </c>
      <c r="D26" s="20">
        <v>14</v>
      </c>
      <c r="E26" s="21">
        <v>15</v>
      </c>
      <c r="F26" s="21">
        <v>25</v>
      </c>
    </row>
    <row r="27" spans="1:6" x14ac:dyDescent="0.25">
      <c r="B27" s="23" t="s">
        <v>33</v>
      </c>
      <c r="C27" s="24">
        <f>SUM(C26:C26)</f>
        <v>10</v>
      </c>
      <c r="D27" s="24">
        <f>SUM(D26:D26)</f>
        <v>14</v>
      </c>
      <c r="E27" s="24">
        <f>SUM(E26:E26)</f>
        <v>15</v>
      </c>
      <c r="F27" s="24">
        <f>SUM(F26:F26)</f>
        <v>25</v>
      </c>
    </row>
    <row r="28" spans="1:6" x14ac:dyDescent="0.25">
      <c r="B28" s="34" t="s">
        <v>35</v>
      </c>
      <c r="C28" s="35">
        <f>C27*100/(C27+C14)</f>
        <v>9.0909090909090917</v>
      </c>
      <c r="D28" s="35">
        <f>D27*100/(D27+D14)</f>
        <v>12.280701754385966</v>
      </c>
      <c r="E28" s="35">
        <f>E27*100/(E27+E14)</f>
        <v>13.043478260869565</v>
      </c>
      <c r="F28" s="35">
        <f>F27*100/(F27+F14)</f>
        <v>40.322580645161288</v>
      </c>
    </row>
    <row r="30" spans="1:6" x14ac:dyDescent="0.25">
      <c r="B30" t="s">
        <v>36</v>
      </c>
    </row>
    <row r="32" spans="1:6" x14ac:dyDescent="0.25">
      <c r="A32" t="s">
        <v>37</v>
      </c>
      <c r="B32" t="s">
        <v>38</v>
      </c>
    </row>
    <row r="33" spans="1:6" x14ac:dyDescent="0.25">
      <c r="A33" s="17" t="s">
        <v>26</v>
      </c>
    </row>
    <row r="34" spans="1:6" x14ac:dyDescent="0.25">
      <c r="A34" s="17" t="s">
        <v>27</v>
      </c>
    </row>
    <row r="36" spans="1:6" x14ac:dyDescent="0.25">
      <c r="C36" s="18" t="s">
        <v>1</v>
      </c>
      <c r="D36" s="18"/>
      <c r="E36" s="19" t="s">
        <v>2</v>
      </c>
      <c r="F36" s="19"/>
    </row>
    <row r="37" spans="1:6" x14ac:dyDescent="0.25">
      <c r="C37" s="20" t="s">
        <v>0</v>
      </c>
      <c r="D37" s="20" t="s">
        <v>28</v>
      </c>
      <c r="E37" s="21" t="s">
        <v>0</v>
      </c>
      <c r="F37" s="21" t="s">
        <v>28</v>
      </c>
    </row>
    <row r="38" spans="1:6" x14ac:dyDescent="0.25">
      <c r="B38" s="22" t="s">
        <v>29</v>
      </c>
      <c r="C38" s="20">
        <v>9</v>
      </c>
      <c r="D38" s="20">
        <v>10</v>
      </c>
      <c r="E38" s="21">
        <v>12</v>
      </c>
      <c r="F38" s="21">
        <v>6</v>
      </c>
    </row>
    <row r="39" spans="1:6" x14ac:dyDescent="0.25">
      <c r="B39" s="22" t="s">
        <v>30</v>
      </c>
      <c r="C39" s="20">
        <v>68</v>
      </c>
      <c r="D39" s="20">
        <v>78</v>
      </c>
      <c r="E39" s="21">
        <v>77</v>
      </c>
      <c r="F39" s="21">
        <v>46</v>
      </c>
    </row>
    <row r="40" spans="1:6" x14ac:dyDescent="0.25">
      <c r="B40" s="22" t="s">
        <v>31</v>
      </c>
      <c r="C40" s="20">
        <v>4</v>
      </c>
      <c r="D40" s="20">
        <v>3</v>
      </c>
      <c r="E40" s="21">
        <v>3</v>
      </c>
      <c r="F40" s="21">
        <v>3</v>
      </c>
    </row>
    <row r="41" spans="1:6" x14ac:dyDescent="0.25">
      <c r="B41" s="22" t="s">
        <v>32</v>
      </c>
      <c r="C41" s="20">
        <v>8</v>
      </c>
      <c r="D41" s="20">
        <v>9</v>
      </c>
      <c r="E41" s="21">
        <v>8</v>
      </c>
      <c r="F41" s="21">
        <v>3</v>
      </c>
    </row>
    <row r="42" spans="1:6" x14ac:dyDescent="0.25">
      <c r="B42" s="23" t="s">
        <v>33</v>
      </c>
      <c r="C42" s="24">
        <f>SUM(C38:C41)</f>
        <v>89</v>
      </c>
      <c r="D42" s="24">
        <f t="shared" ref="D42:F42" si="3">SUM(D38:D41)</f>
        <v>100</v>
      </c>
      <c r="E42" s="24">
        <f t="shared" si="3"/>
        <v>100</v>
      </c>
      <c r="F42" s="24">
        <f t="shared" si="3"/>
        <v>58</v>
      </c>
    </row>
    <row r="44" spans="1:6" x14ac:dyDescent="0.25">
      <c r="A44" s="25"/>
      <c r="C44" s="18" t="s">
        <v>1</v>
      </c>
      <c r="D44" s="18"/>
      <c r="E44" s="19" t="s">
        <v>2</v>
      </c>
      <c r="F44" s="19"/>
    </row>
    <row r="45" spans="1:6" x14ac:dyDescent="0.25">
      <c r="C45" s="36" t="s">
        <v>0</v>
      </c>
      <c r="D45" s="20" t="s">
        <v>28</v>
      </c>
      <c r="E45" s="21" t="s">
        <v>0</v>
      </c>
      <c r="F45" s="26" t="s">
        <v>28</v>
      </c>
    </row>
    <row r="46" spans="1:6" x14ac:dyDescent="0.25">
      <c r="B46" s="22" t="s">
        <v>29</v>
      </c>
      <c r="C46" s="37">
        <f>C38*100/89</f>
        <v>10.112359550561798</v>
      </c>
      <c r="D46" s="20">
        <v>10</v>
      </c>
      <c r="E46" s="21">
        <v>12</v>
      </c>
      <c r="F46" s="28">
        <f>F38*100/58</f>
        <v>10.344827586206897</v>
      </c>
    </row>
    <row r="47" spans="1:6" x14ac:dyDescent="0.25">
      <c r="B47" s="22" t="s">
        <v>30</v>
      </c>
      <c r="C47" s="37">
        <f t="shared" ref="C47:C49" si="4">C39*100/89</f>
        <v>76.404494382022477</v>
      </c>
      <c r="D47" s="20">
        <v>78</v>
      </c>
      <c r="E47" s="21">
        <v>77</v>
      </c>
      <c r="F47" s="28">
        <f t="shared" ref="F47:F49" si="5">F39*100/58</f>
        <v>79.310344827586206</v>
      </c>
    </row>
    <row r="48" spans="1:6" x14ac:dyDescent="0.25">
      <c r="B48" s="22" t="s">
        <v>31</v>
      </c>
      <c r="C48" s="37">
        <f t="shared" si="4"/>
        <v>4.4943820224719104</v>
      </c>
      <c r="D48" s="20">
        <v>3</v>
      </c>
      <c r="E48" s="21">
        <v>3</v>
      </c>
      <c r="F48" s="28">
        <f t="shared" si="5"/>
        <v>5.1724137931034484</v>
      </c>
    </row>
    <row r="49" spans="1:6" x14ac:dyDescent="0.25">
      <c r="B49" s="22" t="s">
        <v>32</v>
      </c>
      <c r="C49" s="37">
        <f t="shared" si="4"/>
        <v>8.9887640449438209</v>
      </c>
      <c r="D49" s="20">
        <v>9</v>
      </c>
      <c r="E49" s="21">
        <v>8</v>
      </c>
      <c r="F49" s="28">
        <f t="shared" si="5"/>
        <v>5.1724137931034484</v>
      </c>
    </row>
    <row r="50" spans="1:6" x14ac:dyDescent="0.25">
      <c r="B50" s="23" t="s">
        <v>33</v>
      </c>
      <c r="C50" s="29">
        <f>SUM(C46:C49)</f>
        <v>100</v>
      </c>
      <c r="D50" s="24">
        <f t="shared" ref="D50:F50" si="6">SUM(D46:D49)</f>
        <v>100</v>
      </c>
      <c r="E50" s="24">
        <f t="shared" si="6"/>
        <v>100</v>
      </c>
      <c r="F50" s="29">
        <f t="shared" si="6"/>
        <v>100</v>
      </c>
    </row>
    <row r="52" spans="1:6" x14ac:dyDescent="0.25">
      <c r="C52" s="30" t="s">
        <v>1</v>
      </c>
      <c r="D52" s="31"/>
      <c r="E52" s="32" t="s">
        <v>2</v>
      </c>
      <c r="F52" s="33"/>
    </row>
    <row r="53" spans="1:6" x14ac:dyDescent="0.25">
      <c r="C53" s="20" t="s">
        <v>0</v>
      </c>
      <c r="D53" s="20" t="s">
        <v>28</v>
      </c>
      <c r="E53" s="21" t="s">
        <v>0</v>
      </c>
      <c r="F53" s="21" t="s">
        <v>28</v>
      </c>
    </row>
    <row r="54" spans="1:6" x14ac:dyDescent="0.25">
      <c r="B54" s="22" t="s">
        <v>34</v>
      </c>
      <c r="C54" s="20">
        <v>16</v>
      </c>
      <c r="D54" s="20">
        <v>18</v>
      </c>
      <c r="E54" s="21">
        <v>12</v>
      </c>
      <c r="F54" s="21">
        <v>13</v>
      </c>
    </row>
    <row r="55" spans="1:6" x14ac:dyDescent="0.25">
      <c r="B55" s="23" t="s">
        <v>33</v>
      </c>
      <c r="C55" s="24">
        <f>SUM(C54:C54)</f>
        <v>16</v>
      </c>
      <c r="D55" s="24">
        <f>SUM(D54:D54)</f>
        <v>18</v>
      </c>
      <c r="E55" s="24">
        <f>SUM(E54:E54)</f>
        <v>12</v>
      </c>
      <c r="F55" s="24">
        <f>SUM(F54:F54)</f>
        <v>13</v>
      </c>
    </row>
    <row r="56" spans="1:6" x14ac:dyDescent="0.25">
      <c r="B56" s="34" t="s">
        <v>35</v>
      </c>
      <c r="C56" s="35">
        <f>C55*100/(C55+C42)</f>
        <v>15.238095238095237</v>
      </c>
      <c r="D56" s="35">
        <f t="shared" ref="D56:F56" si="7">D55*100/(D55+D42)</f>
        <v>15.254237288135593</v>
      </c>
      <c r="E56" s="35">
        <f t="shared" si="7"/>
        <v>10.714285714285714</v>
      </c>
      <c r="F56" s="35">
        <f t="shared" si="7"/>
        <v>18.309859154929576</v>
      </c>
    </row>
    <row r="58" spans="1:6" x14ac:dyDescent="0.25">
      <c r="B58" t="s">
        <v>36</v>
      </c>
    </row>
    <row r="60" spans="1:6" x14ac:dyDescent="0.25">
      <c r="A60" t="s">
        <v>39</v>
      </c>
      <c r="B60" t="s">
        <v>40</v>
      </c>
    </row>
  </sheetData>
  <mergeCells count="12">
    <mergeCell ref="C36:D36"/>
    <mergeCell ref="E36:F36"/>
    <mergeCell ref="C44:D44"/>
    <mergeCell ref="E44:F44"/>
    <mergeCell ref="C52:D52"/>
    <mergeCell ref="E52:F52"/>
    <mergeCell ref="C8:D8"/>
    <mergeCell ref="E8:F8"/>
    <mergeCell ref="C16:D16"/>
    <mergeCell ref="E16:F16"/>
    <mergeCell ref="C24:D24"/>
    <mergeCell ref="E24:F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workbookViewId="0">
      <selection activeCell="L9" sqref="L9"/>
    </sheetView>
  </sheetViews>
  <sheetFormatPr baseColWidth="10" defaultRowHeight="15" x14ac:dyDescent="0.25"/>
  <sheetData>
    <row r="1" spans="1:20" x14ac:dyDescent="0.25">
      <c r="A1" s="11" t="s">
        <v>23</v>
      </c>
    </row>
    <row r="2" spans="1:20" ht="15.75" x14ac:dyDescent="0.25">
      <c r="A2" s="11" t="s">
        <v>22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15.75" x14ac:dyDescent="0.25">
      <c r="A4" s="1" t="s">
        <v>11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15.75" x14ac:dyDescent="0.25">
      <c r="A5" s="2"/>
      <c r="B5" s="2"/>
      <c r="C5" s="2"/>
      <c r="D5" s="2"/>
      <c r="E5" s="2"/>
      <c r="F5" s="2"/>
      <c r="G5" s="2"/>
      <c r="H5" s="2"/>
      <c r="I5" s="10"/>
      <c r="J5" s="10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15.75" x14ac:dyDescent="0.25">
      <c r="A6" s="2"/>
      <c r="B6" s="2"/>
      <c r="C6" s="14" t="s">
        <v>3</v>
      </c>
      <c r="D6" s="15"/>
      <c r="E6" s="15"/>
      <c r="F6" s="15"/>
      <c r="G6" s="16"/>
      <c r="H6" s="2"/>
      <c r="I6" s="10"/>
      <c r="J6" s="10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15.75" x14ac:dyDescent="0.25">
      <c r="A7" s="2"/>
      <c r="B7" s="2"/>
      <c r="C7" s="8" t="s">
        <v>9</v>
      </c>
      <c r="D7" s="8" t="s">
        <v>10</v>
      </c>
      <c r="E7" s="8" t="s">
        <v>17</v>
      </c>
      <c r="F7" s="9" t="s">
        <v>6</v>
      </c>
      <c r="G7" s="9" t="s">
        <v>7</v>
      </c>
      <c r="H7" s="2"/>
      <c r="I7" s="10"/>
      <c r="J7" s="10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15.75" x14ac:dyDescent="0.25">
      <c r="A8" s="2"/>
      <c r="B8" s="2"/>
      <c r="C8" s="8" t="s">
        <v>13</v>
      </c>
      <c r="D8" s="8" t="s">
        <v>13</v>
      </c>
      <c r="E8" s="8" t="s">
        <v>14</v>
      </c>
      <c r="F8" s="9"/>
      <c r="G8" s="9"/>
      <c r="H8" s="2"/>
      <c r="I8" s="10"/>
      <c r="J8" s="10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ht="15.75" x14ac:dyDescent="0.25">
      <c r="A9" s="2" t="s">
        <v>1</v>
      </c>
      <c r="B9" s="2" t="s">
        <v>5</v>
      </c>
      <c r="C9" s="3">
        <v>9.9099099099099099</v>
      </c>
      <c r="D9" s="3">
        <v>8.2568807339449535</v>
      </c>
      <c r="E9" s="3">
        <v>7</v>
      </c>
      <c r="F9" s="4">
        <f>AVERAGE(C9:E9)</f>
        <v>8.3889302146182878</v>
      </c>
      <c r="G9" s="5">
        <f>(STDEV(C9:E9)/SQRT(3))</f>
        <v>0.84260938359312387</v>
      </c>
      <c r="H9" s="2"/>
      <c r="I9" s="10"/>
      <c r="J9" s="10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ht="15.75" x14ac:dyDescent="0.25">
      <c r="A10" s="2"/>
      <c r="B10" s="2" t="s">
        <v>15</v>
      </c>
      <c r="C10" s="3">
        <v>8.2568807339449535</v>
      </c>
      <c r="D10" s="3">
        <v>8.2568807339449535</v>
      </c>
      <c r="E10" s="3">
        <v>12</v>
      </c>
      <c r="F10" s="4">
        <f>AVERAGE(C10:E10)</f>
        <v>9.5045871559633017</v>
      </c>
      <c r="G10" s="5">
        <f>(STDEV(C10:E10)/SQRT(3))</f>
        <v>1.2477064220183491</v>
      </c>
      <c r="H10" s="2"/>
      <c r="I10" s="10"/>
      <c r="J10" s="10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ht="15.75" x14ac:dyDescent="0.25">
      <c r="A11" s="2" t="s">
        <v>2</v>
      </c>
      <c r="B11" s="2" t="s">
        <v>8</v>
      </c>
      <c r="C11" s="6">
        <v>15.254237288135593</v>
      </c>
      <c r="D11" s="3">
        <v>9.9099099099099099</v>
      </c>
      <c r="E11" s="3">
        <v>11</v>
      </c>
      <c r="F11" s="4">
        <f>AVERAGE(C11:E11)</f>
        <v>12.054715732681835</v>
      </c>
      <c r="G11" s="5">
        <f>(STDEV(C11:E11)/SQRT(3))</f>
        <v>1.6304168934138781</v>
      </c>
      <c r="H11" s="2"/>
      <c r="I11" s="10"/>
      <c r="J11" s="10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ht="15.75" x14ac:dyDescent="0.25">
      <c r="A12" s="2"/>
      <c r="B12" s="2" t="s">
        <v>16</v>
      </c>
      <c r="C12" s="3">
        <v>27.007299270072998</v>
      </c>
      <c r="D12" s="3">
        <v>23.076923076923077</v>
      </c>
      <c r="E12" s="3">
        <v>25</v>
      </c>
      <c r="F12" s="4">
        <f>AVERAGE(C12:E12)</f>
        <v>25.028074115665358</v>
      </c>
      <c r="G12" s="5">
        <f>(STDEV(C12:E12)/SQRT(3))</f>
        <v>1.1346887050196797</v>
      </c>
      <c r="H12" s="2"/>
      <c r="I12" s="10"/>
      <c r="J12" s="10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ht="15.75" x14ac:dyDescent="0.25">
      <c r="A13" s="2"/>
      <c r="B13" s="2"/>
      <c r="C13" s="2"/>
      <c r="D13" s="7"/>
      <c r="E13" s="7"/>
      <c r="F13" s="7"/>
      <c r="G13" s="7"/>
      <c r="H13" s="2"/>
      <c r="I13" s="10"/>
      <c r="J13" s="10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ht="15.75" x14ac:dyDescent="0.25">
      <c r="A14" s="2"/>
      <c r="B14" s="2"/>
      <c r="C14" s="2"/>
      <c r="D14" s="7"/>
      <c r="E14" s="7"/>
      <c r="F14" s="7"/>
      <c r="G14" s="7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15.7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15.75" x14ac:dyDescent="0.25">
      <c r="A16" s="2"/>
      <c r="B16" s="2"/>
      <c r="C16" s="14" t="s">
        <v>4</v>
      </c>
      <c r="D16" s="15"/>
      <c r="E16" s="15"/>
      <c r="F16" s="15"/>
      <c r="G16" s="16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15.75" x14ac:dyDescent="0.25">
      <c r="A17" s="2"/>
      <c r="B17" s="2"/>
      <c r="C17" s="8" t="s">
        <v>9</v>
      </c>
      <c r="D17" s="8" t="s">
        <v>10</v>
      </c>
      <c r="E17" s="8" t="s">
        <v>18</v>
      </c>
      <c r="F17" s="9" t="s">
        <v>6</v>
      </c>
      <c r="G17" s="9" t="s">
        <v>7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15.75" x14ac:dyDescent="0.25">
      <c r="A18" s="2" t="s">
        <v>1</v>
      </c>
      <c r="B18" s="2" t="s">
        <v>0</v>
      </c>
      <c r="C18" s="3">
        <v>15.2380952380952</v>
      </c>
      <c r="D18" s="3">
        <v>9.0909090909090917</v>
      </c>
      <c r="E18" s="3">
        <v>8</v>
      </c>
      <c r="F18" s="4">
        <f>AVERAGE(C18:E18)</f>
        <v>10.776334776334764</v>
      </c>
      <c r="G18" s="5">
        <f>(STDEV(C18:E18)/SQRT(3))</f>
        <v>2.2529980377823637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15.75" x14ac:dyDescent="0.25">
      <c r="A19" s="2"/>
      <c r="B19" s="2" t="s">
        <v>12</v>
      </c>
      <c r="C19" s="3">
        <v>15.254237288135593</v>
      </c>
      <c r="D19" s="3">
        <v>12.280701754385966</v>
      </c>
      <c r="E19" s="3">
        <v>7</v>
      </c>
      <c r="F19" s="4">
        <f>AVERAGE(C19:E19)</f>
        <v>11.511646347507186</v>
      </c>
      <c r="G19" s="5">
        <f>(STDEV(C19:E19)/SQRT(3))</f>
        <v>2.4136205837116109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15.75" x14ac:dyDescent="0.25">
      <c r="A20" s="2" t="s">
        <v>2</v>
      </c>
      <c r="B20" s="2" t="s">
        <v>0</v>
      </c>
      <c r="C20" s="3">
        <v>10.714285714285714</v>
      </c>
      <c r="D20" s="3">
        <v>13.043478260869565</v>
      </c>
      <c r="E20" s="3">
        <v>13</v>
      </c>
      <c r="F20" s="4">
        <f>AVERAGE(C20:E20)</f>
        <v>12.252587991718427</v>
      </c>
      <c r="G20" s="5">
        <f>(STDEV(C20:E20)/SQRT(3))</f>
        <v>0.76925353695602483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15.75" x14ac:dyDescent="0.25">
      <c r="A21" s="2"/>
      <c r="B21" s="2" t="s">
        <v>12</v>
      </c>
      <c r="C21" s="3">
        <v>18.309859154929576</v>
      </c>
      <c r="D21" s="3">
        <v>40.322580645161288</v>
      </c>
      <c r="E21" s="3">
        <v>28</v>
      </c>
      <c r="F21" s="4">
        <f>AVERAGE(C21:E21)</f>
        <v>28.87747993336362</v>
      </c>
      <c r="G21" s="5">
        <f>(STDEV(C21:E21)/SQRT(3))</f>
        <v>6.3696534475777922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15.7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15.7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15.75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ht="15.75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ht="15.75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ht="15.75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ht="15.7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ht="15.7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ht="15.7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ht="15.7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ht="14.25" customHeight="1" x14ac:dyDescent="0.25"/>
  </sheetData>
  <mergeCells count="2">
    <mergeCell ref="C6:G6"/>
    <mergeCell ref="C16:G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Figure 4 A; B and C</vt:lpstr>
      <vt:lpstr>3 days</vt:lpstr>
      <vt:lpstr>6 days</vt:lpstr>
      <vt:lpstr>Figure 4 E 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Julieta Martino</dc:creator>
  <cp:lastModifiedBy>Usuario</cp:lastModifiedBy>
  <dcterms:created xsi:type="dcterms:W3CDTF">2018-11-22T17:32:53Z</dcterms:created>
  <dcterms:modified xsi:type="dcterms:W3CDTF">2023-03-22T00:23:54Z</dcterms:modified>
</cp:coreProperties>
</file>